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80" windowHeight="4875" activeTab="0"/>
  </bookViews>
  <sheets>
    <sheet name="CDKT" sheetId="1" r:id="rId1"/>
    <sheet name="KQHDSXD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<sst xmlns="http://schemas.openxmlformats.org/spreadsheetml/2006/main" count="112" uniqueCount="111">
  <si>
    <t>tËp ®oµn c«ng nghiÖp - Than Kho¸ng s¶n viÖt nam</t>
  </si>
  <si>
    <t>C«ng ty cæ phÇn than nói bÐo - TKV</t>
  </si>
  <si>
    <t xml:space="preserve">B¸o c¸o tãm t¾t </t>
  </si>
  <si>
    <t>A. b¶ng c©n ®èi kÕ to¸n</t>
  </si>
  <si>
    <t>tµi s¶n</t>
  </si>
  <si>
    <t>m. sè</t>
  </si>
  <si>
    <t>TM</t>
  </si>
  <si>
    <t>sè cuèi kú</t>
  </si>
  <si>
    <t>Sè ®Çu kú</t>
  </si>
  <si>
    <t>100</t>
  </si>
  <si>
    <t>1. TiÒn vµ c¸c kho¶n t­¬ng ®­¬ng tiÒn</t>
  </si>
  <si>
    <t>110</t>
  </si>
  <si>
    <t>112</t>
  </si>
  <si>
    <t>130</t>
  </si>
  <si>
    <t>4.Hµng tån kho</t>
  </si>
  <si>
    <t>140</t>
  </si>
  <si>
    <t>5.Tµi s¶n l­u ®éng kh¸c</t>
  </si>
  <si>
    <t>150</t>
  </si>
  <si>
    <t>220</t>
  </si>
  <si>
    <t xml:space="preserve">     +Tµi s¶n cè ®Þnh h÷u h×nh </t>
  </si>
  <si>
    <t>221</t>
  </si>
  <si>
    <t xml:space="preserve">          Nguyªn gi¸</t>
  </si>
  <si>
    <t>222</t>
  </si>
  <si>
    <t xml:space="preserve">          Gi¸ trÞ hao mßn luü kÕ (*)</t>
  </si>
  <si>
    <t>223</t>
  </si>
  <si>
    <t xml:space="preserve">     +Tµi s¶n cè ®Þnh thuª tµi chÝnh</t>
  </si>
  <si>
    <t>224</t>
  </si>
  <si>
    <t xml:space="preserve">           Nguyªn gi¸</t>
  </si>
  <si>
    <t>225</t>
  </si>
  <si>
    <t xml:space="preserve">           Gi¸ trÞ hao mßn luü kÕ (*)</t>
  </si>
  <si>
    <t>226</t>
  </si>
  <si>
    <t xml:space="preserve">      +Tµi s¶n cè ®Þnh v« h×nh</t>
  </si>
  <si>
    <t>227</t>
  </si>
  <si>
    <t xml:space="preserve">            Nguyªn gi¸</t>
  </si>
  <si>
    <t>228</t>
  </si>
  <si>
    <t xml:space="preserve">            Gi¸ trÞ hao mßn luü kÕ (*)</t>
  </si>
  <si>
    <t>229</t>
  </si>
  <si>
    <t>230</t>
  </si>
  <si>
    <t>240</t>
  </si>
  <si>
    <t>260</t>
  </si>
  <si>
    <t>261</t>
  </si>
  <si>
    <t>262</t>
  </si>
  <si>
    <t>268</t>
  </si>
  <si>
    <t>III.Tæng céng tµi s¶n</t>
  </si>
  <si>
    <t>270</t>
  </si>
  <si>
    <t>nguån vèn</t>
  </si>
  <si>
    <t>IV.Nî ph¶i tr¶</t>
  </si>
  <si>
    <t>300</t>
  </si>
  <si>
    <t>1.Nî ng¾n h¹n</t>
  </si>
  <si>
    <t>310</t>
  </si>
  <si>
    <t>2.Nî dµi h¹n</t>
  </si>
  <si>
    <t>320</t>
  </si>
  <si>
    <t>400</t>
  </si>
  <si>
    <t>411</t>
  </si>
  <si>
    <t xml:space="preserve">     ThÆng d­ cæ phÇn</t>
  </si>
  <si>
    <t>412</t>
  </si>
  <si>
    <t xml:space="preserve">     Cæ phiÕu ng©n quü</t>
  </si>
  <si>
    <t>413</t>
  </si>
  <si>
    <t xml:space="preserve">     Quü ®Çu t­ ph¸t triÓn</t>
  </si>
  <si>
    <t>416</t>
  </si>
  <si>
    <t>417</t>
  </si>
  <si>
    <t xml:space="preserve">     Quü Kh¸c thuéc vèn chñ sì h÷u</t>
  </si>
  <si>
    <t>418</t>
  </si>
  <si>
    <t xml:space="preserve">     Lîi nhuËn ch­a ph©n phèi </t>
  </si>
  <si>
    <t>419</t>
  </si>
  <si>
    <t>420</t>
  </si>
  <si>
    <t>430</t>
  </si>
  <si>
    <t xml:space="preserve">      nguån vèn ®Çu t­ XDCB</t>
  </si>
  <si>
    <t xml:space="preserve">2.Nguån kinh phÝ kh¸c </t>
  </si>
  <si>
    <t xml:space="preserve">VI.Tæng céng nguån vèn </t>
  </si>
  <si>
    <t>§¬n vÞ tÝnh : ®ång</t>
  </si>
  <si>
    <t>chØ tiªu</t>
  </si>
  <si>
    <t xml:space="preserve">Kú b¸o c¸o </t>
  </si>
  <si>
    <t xml:space="preserve">luü kÕ </t>
  </si>
  <si>
    <t xml:space="preserve">1.Doanh thu b¸n hµng vµ cung cÊp dÞch vô </t>
  </si>
  <si>
    <t xml:space="preserve">2.C¸c kho¶n gi¶m trõ </t>
  </si>
  <si>
    <t xml:space="preserve">3.Doanh thu thuÇn vÒ b¸n hµng vµ cung cÊp dÞch Vô  </t>
  </si>
  <si>
    <t>4. Gi¸ vèn hµng b¸n</t>
  </si>
  <si>
    <t xml:space="preserve">5. Lîi NhuËn gép vÒ b¸n hµng vµ cung cÊp dÞch vô          </t>
  </si>
  <si>
    <t xml:space="preserve">6. Doanh thu ho¹t ®éng tµi chÝnh               </t>
  </si>
  <si>
    <t>7. Chi phÝ tµi chÝnh</t>
  </si>
  <si>
    <t xml:space="preserve">8. Lîi nhuËn tõ ho¹t ®éng ®Çu t­ tµi chÝnh </t>
  </si>
  <si>
    <t>9. Chi phÝ b¸n hµng</t>
  </si>
  <si>
    <t>10. Chi phÝ qu¶n lý doanh nghiÖp</t>
  </si>
  <si>
    <t xml:space="preserve">11. Thu nhËp kh¸c </t>
  </si>
  <si>
    <t xml:space="preserve">12. Chi phÝ kh¸c </t>
  </si>
  <si>
    <t xml:space="preserve">13. Lîi nhuËn kh¸c  </t>
  </si>
  <si>
    <t xml:space="preserve">14. Tæng lîi nhuËn tr­íc thuÕ </t>
  </si>
  <si>
    <t xml:space="preserve">15. ThuÕ thu nhËp doanh nghiÖp ph¶i nép (®­îc miÔm gi¶m) </t>
  </si>
  <si>
    <t xml:space="preserve">16. Lîi nhuËn sau thuÕ  </t>
  </si>
  <si>
    <t xml:space="preserve">17. Thu nhËp trªn mçi cæ phiÕu </t>
  </si>
  <si>
    <t xml:space="preserve">18. Cæ tøc trªn mçi cæ phiÕu </t>
  </si>
  <si>
    <t xml:space="preserve">                              LËp biÓu                                                          KÕ to¸n tr­ëng</t>
  </si>
  <si>
    <t xml:space="preserve">                                            Gi¸m ®èc </t>
  </si>
  <si>
    <t xml:space="preserve">       Hoµng ThÞ BÝch Liªn                                     Ph¹m ThÞ §øc</t>
  </si>
  <si>
    <t xml:space="preserve">     Vèn ®Çu t­ cña chñ së h÷u</t>
  </si>
  <si>
    <t>QuÝ II N¨m 2007</t>
  </si>
  <si>
    <t xml:space="preserve">2. C¸c kho¶n ®Çu t­ tµi chÝnh ng¾n h¹n </t>
  </si>
  <si>
    <t xml:space="preserve">3.C¸c kho¶n ph¶i thu ng¾n h¹n </t>
  </si>
  <si>
    <t xml:space="preserve">       +.Chi phÝ XDCB dë dang (TK241)</t>
  </si>
  <si>
    <t>4.C¸c kho¶n ®Çu t­ tµi chÝnh dµi h¹n</t>
  </si>
  <si>
    <t>2.Tµi s¶n cè ®Þnh</t>
  </si>
  <si>
    <t xml:space="preserve">5. Tµi s¶n dµi h¹n kh¸c </t>
  </si>
  <si>
    <t xml:space="preserve">      Chi phÝ tr¶ tr­íc dµi h¹n</t>
  </si>
  <si>
    <t xml:space="preserve">      Tµi s¶n thuÕ thu nhËp ho·n l¹i</t>
  </si>
  <si>
    <t xml:space="preserve">       Tµi s¶n dµi h¹n kh¸c </t>
  </si>
  <si>
    <t>V. Vèn chñ së h÷u</t>
  </si>
  <si>
    <t xml:space="preserve">1. Vèn chñ së h÷u </t>
  </si>
  <si>
    <t>I. Tµi s¶n  ng¾n h¹n</t>
  </si>
  <si>
    <t>II.Tµi s¶n  dµi h¹n</t>
  </si>
  <si>
    <t>B. b¸o c¸o kÕt qu¶ ho¹t ®éng kinh doanh quÝ II n¨m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</si>
</sst>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_);_(* \(#,##0\);_(* &quot;-&quot;??_);_(@_)"/>
  </numFmts>
  <fonts count="57">
    <font>
      <sz val="12"/>
      <name val=".VnTime"/>
      <family val="0"/>
    </font>
    <font>
      <b/>
      <sz val="10"/>
      <name val=".VnTimeH"/>
      <family val="0"/>
    </font>
    <font>
      <b/>
      <sz val="12"/>
      <name val=".VnTimeH"/>
      <family val="0"/>
    </font>
    <font>
      <b/>
      <sz val="24"/>
      <name val=".VnTimeH"/>
      <family val="2"/>
    </font>
    <font>
      <sz val="14"/>
      <name val=".VnVogueH"/>
      <family val="2"/>
    </font>
    <font>
      <b/>
      <i/>
      <sz val="14"/>
      <name val=".VnTime"/>
      <family val="2"/>
    </font>
    <font>
      <b/>
      <i/>
      <sz val="12"/>
      <name val=".VnTime"/>
      <family val="2"/>
    </font>
    <font>
      <b/>
      <sz val="11"/>
      <name val=".VnTimeH"/>
      <family val="2"/>
    </font>
    <font>
      <sz val="11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.VnTime"/>
      <family val="2"/>
    </font>
    <font>
      <sz val="10"/>
      <name val=".VnTime"/>
      <family val="2"/>
    </font>
    <font>
      <b/>
      <sz val="16"/>
      <name val=".VnTimeH"/>
      <family val="2"/>
    </font>
    <font>
      <sz val="12"/>
      <name val="Arial"/>
      <family val="0"/>
    </font>
    <font>
      <b/>
      <sz val="14"/>
      <name val=".VnTimeH"/>
      <family val="2"/>
    </font>
    <font>
      <sz val="12"/>
      <name val=".VnTimeH"/>
      <family val="2"/>
    </font>
    <font>
      <sz val="10"/>
      <name val=".VnTimeH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name val=".Vn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2" fontId="0" fillId="0" borderId="0" xfId="42" applyNumberFormat="1" applyFont="1" applyAlignment="1">
      <alignment horizontal="center"/>
    </xf>
    <xf numFmtId="172" fontId="2" fillId="0" borderId="0" xfId="42" applyNumberFormat="1" applyFont="1" applyAlignment="1">
      <alignment horizontal="center"/>
    </xf>
    <xf numFmtId="172" fontId="0" fillId="0" borderId="0" xfId="42" applyNumberFormat="1" applyFont="1" applyAlignment="1">
      <alignment/>
    </xf>
    <xf numFmtId="172" fontId="5" fillId="0" borderId="10" xfId="42" applyNumberFormat="1" applyFont="1" applyBorder="1" applyAlignment="1">
      <alignment horizontal="center"/>
    </xf>
    <xf numFmtId="172" fontId="6" fillId="0" borderId="0" xfId="42" applyNumberFormat="1" applyFont="1" applyAlignment="1">
      <alignment horizontal="center"/>
    </xf>
    <xf numFmtId="172" fontId="7" fillId="0" borderId="11" xfId="42" applyNumberFormat="1" applyFont="1" applyBorder="1" applyAlignment="1">
      <alignment horizontal="centerContinuous"/>
    </xf>
    <xf numFmtId="172" fontId="7" fillId="0" borderId="11" xfId="42" applyNumberFormat="1" applyFont="1" applyBorder="1" applyAlignment="1">
      <alignment horizontal="center"/>
    </xf>
    <xf numFmtId="172" fontId="8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2" fontId="9" fillId="0" borderId="13" xfId="42" applyNumberFormat="1" applyFont="1" applyBorder="1" applyAlignment="1" quotePrefix="1">
      <alignment horizontal="center"/>
    </xf>
    <xf numFmtId="49" fontId="9" fillId="0" borderId="13" xfId="42" applyNumberFormat="1" applyFont="1" applyBorder="1" applyAlignment="1" quotePrefix="1">
      <alignment horizontal="center"/>
    </xf>
    <xf numFmtId="172" fontId="9" fillId="0" borderId="13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 quotePrefix="1">
      <alignment horizontal="center"/>
    </xf>
    <xf numFmtId="49" fontId="0" fillId="0" borderId="14" xfId="42" applyNumberFormat="1" applyFont="1" applyBorder="1" applyAlignment="1" quotePrefix="1">
      <alignment horizontal="center"/>
    </xf>
    <xf numFmtId="172" fontId="0" fillId="0" borderId="14" xfId="42" applyNumberFormat="1" applyFont="1" applyBorder="1" applyAlignment="1">
      <alignment/>
    </xf>
    <xf numFmtId="172" fontId="0" fillId="0" borderId="14" xfId="42" applyNumberFormat="1" applyFont="1" applyBorder="1" applyAlignment="1" quotePrefix="1">
      <alignment horizontal="center"/>
    </xf>
    <xf numFmtId="49" fontId="0" fillId="0" borderId="14" xfId="42" applyNumberFormat="1" applyFont="1" applyBorder="1" applyAlignment="1" quotePrefix="1">
      <alignment horizontal="center"/>
    </xf>
    <xf numFmtId="172" fontId="10" fillId="0" borderId="14" xfId="42" applyNumberFormat="1" applyFont="1" applyBorder="1" applyAlignment="1">
      <alignment/>
    </xf>
    <xf numFmtId="172" fontId="11" fillId="0" borderId="14" xfId="42" applyNumberFormat="1" applyFont="1" applyBorder="1" applyAlignment="1" quotePrefix="1">
      <alignment horizontal="center"/>
    </xf>
    <xf numFmtId="49" fontId="11" fillId="0" borderId="14" xfId="42" applyNumberFormat="1" applyFont="1" applyBorder="1" applyAlignment="1" quotePrefix="1">
      <alignment horizontal="center"/>
    </xf>
    <xf numFmtId="172" fontId="11" fillId="0" borderId="14" xfId="42" applyNumberFormat="1" applyFont="1" applyBorder="1" applyAlignment="1">
      <alignment/>
    </xf>
    <xf numFmtId="172" fontId="9" fillId="0" borderId="14" xfId="42" applyNumberFormat="1" applyFont="1" applyBorder="1" applyAlignment="1">
      <alignment/>
    </xf>
    <xf numFmtId="172" fontId="12" fillId="0" borderId="14" xfId="42" applyNumberFormat="1" applyFont="1" applyBorder="1" applyAlignment="1" quotePrefix="1">
      <alignment horizontal="center"/>
    </xf>
    <xf numFmtId="49" fontId="12" fillId="0" borderId="14" xfId="42" applyNumberFormat="1" applyFont="1" applyBorder="1" applyAlignment="1" quotePrefix="1">
      <alignment horizontal="center"/>
    </xf>
    <xf numFmtId="172" fontId="12" fillId="0" borderId="14" xfId="42" applyNumberFormat="1" applyFont="1" applyBorder="1" applyAlignment="1">
      <alignment/>
    </xf>
    <xf numFmtId="172" fontId="9" fillId="0" borderId="14" xfId="42" applyNumberFormat="1" applyFont="1" applyBorder="1" applyAlignment="1">
      <alignment/>
    </xf>
    <xf numFmtId="172" fontId="9" fillId="0" borderId="11" xfId="42" applyNumberFormat="1" applyFont="1" applyBorder="1" applyAlignment="1">
      <alignment horizontal="left"/>
    </xf>
    <xf numFmtId="172" fontId="12" fillId="0" borderId="11" xfId="42" applyNumberFormat="1" applyFont="1" applyBorder="1" applyAlignment="1" quotePrefix="1">
      <alignment horizontal="center"/>
    </xf>
    <xf numFmtId="49" fontId="12" fillId="0" borderId="11" xfId="42" applyNumberFormat="1" applyFont="1" applyBorder="1" applyAlignment="1" quotePrefix="1">
      <alignment horizontal="center"/>
    </xf>
    <xf numFmtId="172" fontId="12" fillId="0" borderId="11" xfId="42" applyNumberFormat="1" applyFont="1" applyBorder="1" applyAlignment="1">
      <alignment/>
    </xf>
    <xf numFmtId="172" fontId="2" fillId="0" borderId="12" xfId="42" applyNumberFormat="1" applyFont="1" applyBorder="1" applyAlignment="1">
      <alignment horizontal="centerContinuous"/>
    </xf>
    <xf numFmtId="172" fontId="11" fillId="0" borderId="13" xfId="42" applyNumberFormat="1" applyFont="1" applyBorder="1" applyAlignment="1">
      <alignment horizontal="center"/>
    </xf>
    <xf numFmtId="49" fontId="11" fillId="0" borderId="13" xfId="42" applyNumberFormat="1" applyFont="1" applyBorder="1" applyAlignment="1">
      <alignment horizontal="center"/>
    </xf>
    <xf numFmtId="172" fontId="11" fillId="0" borderId="12" xfId="42" applyNumberFormat="1" applyFont="1" applyBorder="1" applyAlignment="1">
      <alignment/>
    </xf>
    <xf numFmtId="172" fontId="13" fillId="0" borderId="14" xfId="42" applyNumberFormat="1" applyFont="1" applyBorder="1" applyAlignment="1">
      <alignment/>
    </xf>
    <xf numFmtId="172" fontId="12" fillId="0" borderId="15" xfId="42" applyNumberFormat="1" applyFont="1" applyBorder="1" applyAlignment="1" quotePrefix="1">
      <alignment horizontal="center"/>
    </xf>
    <xf numFmtId="49" fontId="12" fillId="0" borderId="15" xfId="42" applyNumberFormat="1" applyFont="1" applyBorder="1" applyAlignment="1" quotePrefix="1">
      <alignment horizontal="center"/>
    </xf>
    <xf numFmtId="172" fontId="11" fillId="0" borderId="15" xfId="42" applyNumberFormat="1" applyFont="1" applyBorder="1" applyAlignment="1" quotePrefix="1">
      <alignment horizontal="center"/>
    </xf>
    <xf numFmtId="49" fontId="11" fillId="0" borderId="15" xfId="42" applyNumberFormat="1" applyFont="1" applyBorder="1" applyAlignment="1" quotePrefix="1">
      <alignment horizontal="center"/>
    </xf>
    <xf numFmtId="172" fontId="12" fillId="0" borderId="15" xfId="42" applyNumberFormat="1" applyFont="1" applyBorder="1" applyAlignment="1">
      <alignment/>
    </xf>
    <xf numFmtId="172" fontId="11" fillId="0" borderId="15" xfId="42" applyNumberFormat="1" applyFont="1" applyBorder="1" applyAlignment="1">
      <alignment/>
    </xf>
    <xf numFmtId="172" fontId="9" fillId="0" borderId="0" xfId="42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/>
    </xf>
    <xf numFmtId="172" fontId="9" fillId="0" borderId="0" xfId="42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0" borderId="12" xfId="0" applyFont="1" applyBorder="1" applyAlignment="1">
      <alignment/>
    </xf>
    <xf numFmtId="172" fontId="20" fillId="0" borderId="12" xfId="42" applyNumberFormat="1" applyFont="1" applyBorder="1" applyAlignment="1">
      <alignment/>
    </xf>
    <xf numFmtId="0" fontId="20" fillId="0" borderId="16" xfId="0" applyFont="1" applyBorder="1" applyAlignment="1">
      <alignment/>
    </xf>
    <xf numFmtId="172" fontId="20" fillId="0" borderId="16" xfId="42" applyNumberFormat="1" applyFont="1" applyBorder="1" applyAlignment="1">
      <alignment/>
    </xf>
    <xf numFmtId="0" fontId="20" fillId="0" borderId="17" xfId="0" applyFont="1" applyBorder="1" applyAlignment="1">
      <alignment horizontal="left" wrapText="1"/>
    </xf>
    <xf numFmtId="172" fontId="20" fillId="0" borderId="17" xfId="42" applyNumberFormat="1" applyFont="1" applyBorder="1" applyAlignment="1">
      <alignment/>
    </xf>
    <xf numFmtId="172" fontId="20" fillId="0" borderId="18" xfId="42" applyNumberFormat="1" applyFont="1" applyBorder="1" applyAlignment="1">
      <alignment/>
    </xf>
    <xf numFmtId="0" fontId="22" fillId="0" borderId="19" xfId="0" applyFont="1" applyBorder="1" applyAlignment="1">
      <alignment/>
    </xf>
    <xf numFmtId="172" fontId="21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4" fillId="0" borderId="0" xfId="42" applyNumberFormat="1" applyFont="1" applyAlignment="1">
      <alignment horizontal="left"/>
    </xf>
    <xf numFmtId="172" fontId="1" fillId="0" borderId="0" xfId="42" applyNumberFormat="1" applyFont="1" applyBorder="1" applyAlignment="1">
      <alignment horizontal="center"/>
    </xf>
    <xf numFmtId="172" fontId="2" fillId="0" borderId="0" xfId="42" applyNumberFormat="1" applyFont="1" applyAlignment="1">
      <alignment horizontal="center"/>
    </xf>
    <xf numFmtId="172" fontId="3" fillId="0" borderId="0" xfId="42" applyNumberFormat="1" applyFont="1" applyAlignment="1">
      <alignment horizontal="center"/>
    </xf>
    <xf numFmtId="172" fontId="2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chu\KeToan\LuuTru\Nam2006\Lien\Th206\Th206\CDKT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ydoan\Local%20Settings\Temporary%20Internet%20Files\Content.IE5\G5EFG5IN\CDKT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ydoan\Local%20Settings\Temporary%20Internet%20Files\Content.IE5\G5EFG5IN\KQK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BC"/>
      <sheetName val="4"/>
      <sheetName val="5"/>
      <sheetName val="6"/>
      <sheetName val="7"/>
      <sheetName val="8"/>
      <sheetName val="9"/>
      <sheetName val="9T"/>
      <sheetName val="10"/>
      <sheetName val="11"/>
      <sheetName val="12"/>
      <sheetName val="12 (2)"/>
      <sheetName val="3CK"/>
      <sheetName val="3CK-QII"/>
      <sheetName val="3CK-QIII"/>
      <sheetName val="CK-QIV"/>
      <sheetName val="QUI I-CT"/>
      <sheetName val="BC-CT"/>
      <sheetName val="BC-CT 9T"/>
      <sheetName val="BC-CTCP"/>
      <sheetName val="BC-CTCP 9T"/>
      <sheetName val="BCNam"/>
      <sheetName val="BCCP"/>
      <sheetName val="BCTT"/>
      <sheetName val="CTNB"/>
      <sheetName val="NB"/>
      <sheetName val="NBCP"/>
      <sheetName val="CK"/>
      <sheetName val="CKCP"/>
      <sheetName val="CT"/>
      <sheetName val="CTTS CP"/>
      <sheetName val="CTTS "/>
      <sheetName val="Sheet3"/>
      <sheetName val="00000000"/>
      <sheetName val="00000001"/>
      <sheetName val="10000000"/>
    </sheetNames>
    <sheetDataSet>
      <sheetData sheetId="19">
        <row r="13">
          <cell r="D13">
            <v>0</v>
          </cell>
        </row>
      </sheetData>
      <sheetData sheetId="24">
        <row r="13">
          <cell r="D13">
            <v>0</v>
          </cell>
        </row>
        <row r="72">
          <cell r="D72">
            <v>0</v>
          </cell>
        </row>
        <row r="73">
          <cell r="D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ICK"/>
      <sheetName val="IICK2"/>
      <sheetName val="QII"/>
      <sheetName val="QI"/>
      <sheetName val="NB"/>
      <sheetName val="CK"/>
      <sheetName val="CTTS "/>
      <sheetName val="00000000"/>
      <sheetName val="00000001"/>
      <sheetName val="10000000"/>
    </sheetNames>
    <sheetDataSet>
      <sheetData sheetId="14">
        <row r="9">
          <cell r="D9">
            <v>29615772756</v>
          </cell>
        </row>
        <row r="20">
          <cell r="D20">
            <v>65347259883</v>
          </cell>
        </row>
        <row r="31">
          <cell r="D31">
            <v>83485379769</v>
          </cell>
        </row>
        <row r="41">
          <cell r="D41">
            <v>1449863541</v>
          </cell>
        </row>
        <row r="55">
          <cell r="D55">
            <v>614953510218</v>
          </cell>
        </row>
        <row r="56">
          <cell r="D56">
            <v>-282842082988</v>
          </cell>
        </row>
        <row r="58">
          <cell r="D58">
            <v>51103638751</v>
          </cell>
        </row>
        <row r="59">
          <cell r="D59">
            <v>-21142389165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14518182604</v>
          </cell>
        </row>
        <row r="67">
          <cell r="D67">
            <v>1030000000</v>
          </cell>
        </row>
        <row r="72">
          <cell r="D72">
            <v>17588904585</v>
          </cell>
        </row>
        <row r="79">
          <cell r="D79">
            <v>157398704536.2648</v>
          </cell>
        </row>
        <row r="95">
          <cell r="D95">
            <v>304347975200</v>
          </cell>
        </row>
        <row r="107">
          <cell r="D107">
            <v>60000000000</v>
          </cell>
          <cell r="E107">
            <v>60000000000</v>
          </cell>
        </row>
        <row r="108">
          <cell r="D108">
            <v>0</v>
          </cell>
        </row>
        <row r="109">
          <cell r="D109">
            <v>9543879858</v>
          </cell>
          <cell r="E109">
            <v>933914577</v>
          </cell>
        </row>
        <row r="113">
          <cell r="D113">
            <v>10562093135</v>
          </cell>
          <cell r="E113">
            <v>10562093135</v>
          </cell>
        </row>
        <row r="115">
          <cell r="D115">
            <v>120000000</v>
          </cell>
          <cell r="E115">
            <v>300000000</v>
          </cell>
        </row>
        <row r="116">
          <cell r="D116">
            <v>13894601472</v>
          </cell>
        </row>
        <row r="117">
          <cell r="D117">
            <v>2671515103</v>
          </cell>
        </row>
        <row r="118">
          <cell r="D118">
            <v>16569270650</v>
          </cell>
        </row>
      </sheetData>
      <sheetData sheetId="15">
        <row r="9">
          <cell r="E9">
            <v>9844321817</v>
          </cell>
        </row>
        <row r="20">
          <cell r="E20">
            <v>54337663478</v>
          </cell>
        </row>
        <row r="31">
          <cell r="E31">
            <v>54451908940</v>
          </cell>
        </row>
        <row r="41">
          <cell r="E41">
            <v>1728273657</v>
          </cell>
        </row>
        <row r="55">
          <cell r="E55">
            <v>562398474900</v>
          </cell>
        </row>
        <row r="56">
          <cell r="E56">
            <v>-244761615304</v>
          </cell>
        </row>
        <row r="58">
          <cell r="E58">
            <v>51103638751</v>
          </cell>
        </row>
        <row r="59">
          <cell r="E59">
            <v>-17137194329</v>
          </cell>
        </row>
        <row r="61">
          <cell r="E61">
            <v>66754556340</v>
          </cell>
        </row>
        <row r="62">
          <cell r="E62">
            <v>-46471459488</v>
          </cell>
        </row>
        <row r="63">
          <cell r="E63">
            <v>19976284983</v>
          </cell>
        </row>
        <row r="67">
          <cell r="E67">
            <v>964000000</v>
          </cell>
        </row>
        <row r="72">
          <cell r="E72">
            <v>2829066763</v>
          </cell>
        </row>
        <row r="79">
          <cell r="E79">
            <v>168850859985</v>
          </cell>
        </row>
        <row r="95">
          <cell r="E95">
            <v>249833623426</v>
          </cell>
        </row>
        <row r="117">
          <cell r="E117">
            <v>8084968735</v>
          </cell>
        </row>
        <row r="118">
          <cell r="E118">
            <v>17752460650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NB"/>
      <sheetName val="CK"/>
      <sheetName val="TS"/>
      <sheetName val="BCTT"/>
      <sheetName val="05NB"/>
      <sheetName val="05CK"/>
      <sheetName val="05TS"/>
      <sheetName val="KT"/>
      <sheetName val="KT CK"/>
      <sheetName val="KTNB+CK"/>
      <sheetName val="00000000"/>
      <sheetName val="10000000"/>
      <sheetName val="00000001"/>
      <sheetName val="20000000"/>
    </sheetNames>
    <sheetDataSet>
      <sheetData sheetId="3">
        <row r="10">
          <cell r="D10">
            <v>291743534303</v>
          </cell>
          <cell r="F10">
            <v>575309394778</v>
          </cell>
        </row>
        <row r="11">
          <cell r="D11">
            <v>80339644</v>
          </cell>
          <cell r="F11">
            <v>80339644</v>
          </cell>
        </row>
        <row r="19">
          <cell r="D19">
            <v>262469855234</v>
          </cell>
          <cell r="F19">
            <v>512943047039</v>
          </cell>
        </row>
        <row r="22">
          <cell r="D22">
            <v>423678894</v>
          </cell>
          <cell r="F22">
            <v>641779702</v>
          </cell>
        </row>
        <row r="23">
          <cell r="D23">
            <v>7817940199</v>
          </cell>
          <cell r="F23">
            <v>14542475093</v>
          </cell>
        </row>
        <row r="26">
          <cell r="D26">
            <v>8492908827</v>
          </cell>
          <cell r="F26">
            <v>14206994915</v>
          </cell>
        </row>
        <row r="27">
          <cell r="D27">
            <v>11906926400</v>
          </cell>
          <cell r="F27">
            <v>23544034876</v>
          </cell>
        </row>
        <row r="30">
          <cell r="D30">
            <v>-823479607</v>
          </cell>
          <cell r="F30">
            <v>8073381012</v>
          </cell>
        </row>
        <row r="31">
          <cell r="D31">
            <v>398387421</v>
          </cell>
          <cell r="F31">
            <v>4813062453</v>
          </cell>
        </row>
        <row r="38">
          <cell r="D38">
            <v>29.562644166666665</v>
          </cell>
          <cell r="F38">
            <v>2315.766912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A45" sqref="A45"/>
    </sheetView>
  </sheetViews>
  <sheetFormatPr defaultColWidth="8.796875" defaultRowHeight="15"/>
  <cols>
    <col min="1" max="1" width="36.5" style="0" customWidth="1"/>
    <col min="2" max="2" width="0.40625" style="53" hidden="1" customWidth="1"/>
    <col min="3" max="3" width="2.8984375" style="53" hidden="1" customWidth="1"/>
    <col min="4" max="4" width="22.69921875" style="0" customWidth="1"/>
    <col min="5" max="5" width="25" style="0" customWidth="1"/>
    <col min="6" max="6" width="16.19921875" style="0" customWidth="1"/>
    <col min="7" max="7" width="18.09765625" style="0" customWidth="1"/>
  </cols>
  <sheetData>
    <row r="1" spans="1:5" ht="15.75">
      <c r="A1" s="79" t="s">
        <v>0</v>
      </c>
      <c r="B1" s="79"/>
      <c r="C1" s="79"/>
      <c r="D1" s="79"/>
      <c r="E1" s="1"/>
    </row>
    <row r="2" spans="1:16" ht="17.25">
      <c r="A2" s="80" t="s">
        <v>1</v>
      </c>
      <c r="B2" s="80"/>
      <c r="C2" s="80"/>
      <c r="D2" s="80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>
      <c r="A3" s="2"/>
      <c r="B3" s="1"/>
      <c r="C3" s="1"/>
      <c r="D3" s="3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3.75">
      <c r="A4" s="81" t="s">
        <v>2</v>
      </c>
      <c r="B4" s="81"/>
      <c r="C4" s="81"/>
      <c r="D4" s="81"/>
      <c r="E4" s="81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7.25">
      <c r="A5" s="82" t="s">
        <v>96</v>
      </c>
      <c r="B5" s="82"/>
      <c r="C5" s="82"/>
      <c r="D5" s="82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>
      <c r="A6" s="78" t="s">
        <v>3</v>
      </c>
      <c r="B6" s="78"/>
      <c r="C6" s="78"/>
      <c r="D6" s="78"/>
      <c r="E6" s="78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>
      <c r="A7" s="4"/>
      <c r="B7" s="4"/>
      <c r="C7" s="4"/>
      <c r="D7" s="4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6" t="s">
        <v>4</v>
      </c>
      <c r="B8" s="7" t="s">
        <v>5</v>
      </c>
      <c r="C8" s="7" t="s">
        <v>6</v>
      </c>
      <c r="D8" s="6" t="s">
        <v>7</v>
      </c>
      <c r="E8" s="6" t="s">
        <v>8</v>
      </c>
      <c r="F8" s="8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4" customHeight="1">
      <c r="A9" s="9" t="s">
        <v>108</v>
      </c>
      <c r="B9" s="10" t="s">
        <v>9</v>
      </c>
      <c r="C9" s="11"/>
      <c r="D9" s="12">
        <f>+D10+D11+D12+D13+D14</f>
        <v>179898275949</v>
      </c>
      <c r="E9" s="12">
        <f>+E10+E11+E12+E13+E14</f>
        <v>120362167892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4" customHeight="1">
      <c r="A10" s="13" t="s">
        <v>10</v>
      </c>
      <c r="B10" s="14" t="s">
        <v>11</v>
      </c>
      <c r="C10" s="15"/>
      <c r="D10" s="13">
        <f>+'[2]QII'!$D$9</f>
        <v>29615772756</v>
      </c>
      <c r="E10" s="13">
        <f>+'[2]QI'!$E$9</f>
        <v>9844321817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4" customHeight="1">
      <c r="A11" s="16" t="s">
        <v>97</v>
      </c>
      <c r="B11" s="17" t="s">
        <v>12</v>
      </c>
      <c r="C11" s="18">
        <v>1</v>
      </c>
      <c r="D11" s="16">
        <f>+'[1]BCNam'!D13</f>
        <v>0</v>
      </c>
      <c r="E11" s="19">
        <f>+'[1]QUI I-CT'!D13</f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4" customHeight="1">
      <c r="A12" s="13" t="s">
        <v>98</v>
      </c>
      <c r="B12" s="17" t="s">
        <v>13</v>
      </c>
      <c r="C12" s="18"/>
      <c r="D12" s="13">
        <f>+'[2]QII'!$D$20</f>
        <v>65347259883</v>
      </c>
      <c r="E12" s="13">
        <f>+'[2]QI'!$E$20</f>
        <v>54337663478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4" customHeight="1">
      <c r="A13" s="13" t="s">
        <v>14</v>
      </c>
      <c r="B13" s="17" t="s">
        <v>15</v>
      </c>
      <c r="C13" s="18"/>
      <c r="D13" s="13">
        <f>+'[2]QII'!$D$31</f>
        <v>83485379769</v>
      </c>
      <c r="E13" s="13">
        <f>+'[2]QI'!$E$31</f>
        <v>54451908940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4" customHeight="1">
      <c r="A14" s="13" t="s">
        <v>16</v>
      </c>
      <c r="B14" s="20" t="s">
        <v>17</v>
      </c>
      <c r="C14" s="21"/>
      <c r="D14" s="22">
        <f>+'[2]QII'!$D$41</f>
        <v>1449863541</v>
      </c>
      <c r="E14" s="22">
        <f>+'[2]QI'!$E$41</f>
        <v>1728273657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4" customHeight="1">
      <c r="A15" s="23" t="s">
        <v>109</v>
      </c>
      <c r="B15" s="24" t="s">
        <v>18</v>
      </c>
      <c r="C15" s="25"/>
      <c r="D15" s="26">
        <f>+D16+D27+D29</f>
        <v>395209764005</v>
      </c>
      <c r="E15" s="26">
        <f>+E16+E27+E29</f>
        <v>395655752616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4" customHeight="1">
      <c r="A16" s="13" t="s">
        <v>101</v>
      </c>
      <c r="B16" s="20" t="s">
        <v>18</v>
      </c>
      <c r="C16" s="21"/>
      <c r="D16" s="22">
        <f>+D17+D23+D20+D26</f>
        <v>376590859420</v>
      </c>
      <c r="E16" s="22">
        <f>+E17+E23+E20+E26</f>
        <v>391862685853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" customHeight="1">
      <c r="A17" s="16" t="s">
        <v>19</v>
      </c>
      <c r="B17" s="20" t="s">
        <v>20</v>
      </c>
      <c r="C17" s="21">
        <v>6</v>
      </c>
      <c r="D17" s="22">
        <f>+D18+D19</f>
        <v>332111427230</v>
      </c>
      <c r="E17" s="22">
        <f>+E18+E19</f>
        <v>317636859596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4" customHeight="1">
      <c r="A18" s="16" t="s">
        <v>21</v>
      </c>
      <c r="B18" s="20" t="s">
        <v>22</v>
      </c>
      <c r="C18" s="21"/>
      <c r="D18" s="16">
        <f>+'[2]QII'!$D$55</f>
        <v>614953510218</v>
      </c>
      <c r="E18" s="16">
        <f>+'[2]QI'!$E$55</f>
        <v>562398474900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" customHeight="1">
      <c r="A19" s="16" t="s">
        <v>23</v>
      </c>
      <c r="B19" s="20" t="s">
        <v>24</v>
      </c>
      <c r="C19" s="21"/>
      <c r="D19" s="16">
        <f>+'[2]QII'!$D$56</f>
        <v>-282842082988</v>
      </c>
      <c r="E19" s="16">
        <f>+'[2]QI'!$E$56</f>
        <v>-244761615304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4" customHeight="1">
      <c r="A20" s="16" t="s">
        <v>25</v>
      </c>
      <c r="B20" s="20" t="s">
        <v>26</v>
      </c>
      <c r="C20" s="21">
        <v>7</v>
      </c>
      <c r="D20" s="22">
        <f>+D21+D22</f>
        <v>29961249586</v>
      </c>
      <c r="E20" s="22">
        <f>+E21+E22</f>
        <v>33966444422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" customHeight="1">
      <c r="A21" s="16" t="s">
        <v>27</v>
      </c>
      <c r="B21" s="20" t="s">
        <v>28</v>
      </c>
      <c r="C21" s="21"/>
      <c r="D21" s="16">
        <f>+'[2]QII'!$D$58</f>
        <v>51103638751</v>
      </c>
      <c r="E21" s="16">
        <f>+'[2]QI'!$E$58</f>
        <v>51103638751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4" customHeight="1">
      <c r="A22" s="16" t="s">
        <v>29</v>
      </c>
      <c r="B22" s="20" t="s">
        <v>30</v>
      </c>
      <c r="C22" s="21"/>
      <c r="D22" s="16">
        <f>+'[2]QII'!$D$59</f>
        <v>-21142389165</v>
      </c>
      <c r="E22" s="16">
        <f>+'[2]QI'!$E$59</f>
        <v>-17137194329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4" customHeight="1">
      <c r="A23" s="16" t="s">
        <v>31</v>
      </c>
      <c r="B23" s="20" t="s">
        <v>32</v>
      </c>
      <c r="C23" s="21">
        <v>8</v>
      </c>
      <c r="D23" s="22">
        <f>SUM(D24:D25)</f>
        <v>0</v>
      </c>
      <c r="E23" s="22">
        <f>SUM(E24:E25)</f>
        <v>20283096852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4" customHeight="1">
      <c r="A24" s="16" t="s">
        <v>33</v>
      </c>
      <c r="B24" s="20" t="s">
        <v>34</v>
      </c>
      <c r="C24" s="21"/>
      <c r="D24" s="16">
        <f>+'[2]QII'!$D$61</f>
        <v>0</v>
      </c>
      <c r="E24" s="16">
        <f>+'[2]QI'!$E$61</f>
        <v>66754556340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4" customHeight="1">
      <c r="A25" s="16" t="s">
        <v>35</v>
      </c>
      <c r="B25" s="20" t="s">
        <v>36</v>
      </c>
      <c r="C25" s="21"/>
      <c r="D25" s="16">
        <f>+'[2]QII'!$D$62</f>
        <v>0</v>
      </c>
      <c r="E25" s="16">
        <f>+'[2]QI'!$E$62</f>
        <v>-46471459488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4" customHeight="1">
      <c r="A26" s="16" t="s">
        <v>99</v>
      </c>
      <c r="B26" s="20" t="s">
        <v>37</v>
      </c>
      <c r="C26" s="21">
        <v>9</v>
      </c>
      <c r="D26" s="16">
        <f>+'[2]QII'!$D$63</f>
        <v>14518182604</v>
      </c>
      <c r="E26" s="16">
        <f>+'[2]QI'!$E$63</f>
        <v>19976284983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4" customHeight="1">
      <c r="A27" s="16" t="s">
        <v>100</v>
      </c>
      <c r="B27" s="24" t="s">
        <v>38</v>
      </c>
      <c r="C27" s="25">
        <v>11</v>
      </c>
      <c r="D27" s="22">
        <f>+'[2]QII'!$D$67</f>
        <v>1030000000</v>
      </c>
      <c r="E27" s="22">
        <f>+'[2]QI'!$E$67</f>
        <v>964000000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4" customHeight="1">
      <c r="A28" s="23" t="s">
        <v>102</v>
      </c>
      <c r="B28" s="24" t="s">
        <v>39</v>
      </c>
      <c r="C28" s="25"/>
      <c r="D28" s="27">
        <f>SUM(D29:D31)</f>
        <v>17588904585</v>
      </c>
      <c r="E28" s="27">
        <f>SUM(E29:E31)</f>
        <v>2829066763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4" customHeight="1">
      <c r="A29" s="16" t="s">
        <v>103</v>
      </c>
      <c r="B29" s="20" t="s">
        <v>40</v>
      </c>
      <c r="C29" s="21">
        <v>12</v>
      </c>
      <c r="D29" s="16">
        <f>+'[2]QII'!$D$72</f>
        <v>17588904585</v>
      </c>
      <c r="E29" s="16">
        <f>+'[2]QI'!$E$72</f>
        <v>2829066763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4" customHeight="1">
      <c r="A30" s="16" t="s">
        <v>104</v>
      </c>
      <c r="B30" s="20" t="s">
        <v>41</v>
      </c>
      <c r="C30" s="21">
        <v>13</v>
      </c>
      <c r="D30" s="16">
        <f>+'[1]BCNam'!D72</f>
        <v>0</v>
      </c>
      <c r="E30" s="16">
        <f>+'[1]6'!E73+'[1]3CK-QII'!D73</f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4" customHeight="1">
      <c r="A31" s="16" t="s">
        <v>105</v>
      </c>
      <c r="B31" s="20" t="s">
        <v>42</v>
      </c>
      <c r="C31" s="21"/>
      <c r="D31" s="16">
        <f>+'[1]BCNam'!D73</f>
        <v>0</v>
      </c>
      <c r="E31" s="16">
        <f>+'[1]6'!E74+'[1]3CK-QII'!D74</f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4" customHeight="1">
      <c r="A32" s="28" t="s">
        <v>43</v>
      </c>
      <c r="B32" s="29" t="s">
        <v>44</v>
      </c>
      <c r="C32" s="30"/>
      <c r="D32" s="31">
        <f>+D15+D9</f>
        <v>575108039954</v>
      </c>
      <c r="E32" s="31">
        <f>+E15+E9</f>
        <v>516017920508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24" customHeight="1">
      <c r="A33" s="32" t="s">
        <v>45</v>
      </c>
      <c r="B33" s="33"/>
      <c r="C33" s="34"/>
      <c r="D33" s="35"/>
      <c r="E33" s="3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4" customHeight="1">
      <c r="A34" s="36" t="s">
        <v>46</v>
      </c>
      <c r="B34" s="37" t="s">
        <v>47</v>
      </c>
      <c r="C34" s="38"/>
      <c r="D34" s="26">
        <f>+D35+D36</f>
        <v>461746679736.2648</v>
      </c>
      <c r="E34" s="26">
        <f>+E35+E36</f>
        <v>418684483411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4" customHeight="1">
      <c r="A35" s="13" t="s">
        <v>48</v>
      </c>
      <c r="B35" s="39" t="s">
        <v>49</v>
      </c>
      <c r="C35" s="40"/>
      <c r="D35" s="22">
        <f>+'[2]QII'!$D$79</f>
        <v>157398704536.2648</v>
      </c>
      <c r="E35" s="22">
        <f>+'[2]QI'!$E$79</f>
        <v>168850859985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4" customHeight="1">
      <c r="A36" s="13" t="s">
        <v>50</v>
      </c>
      <c r="B36" s="39" t="s">
        <v>51</v>
      </c>
      <c r="C36" s="40"/>
      <c r="D36" s="22">
        <f>+'[2]QII'!$D$95</f>
        <v>304347975200</v>
      </c>
      <c r="E36" s="22">
        <f>+'[2]QI'!$E$95</f>
        <v>249833623426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4" customHeight="1">
      <c r="A37" s="36" t="s">
        <v>106</v>
      </c>
      <c r="B37" s="37" t="s">
        <v>52</v>
      </c>
      <c r="C37" s="38"/>
      <c r="D37" s="41">
        <f>+D38+D46</f>
        <v>113361360218</v>
      </c>
      <c r="E37" s="41">
        <f>+E38+E46</f>
        <v>97633437097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4" customHeight="1">
      <c r="A38" s="13" t="s">
        <v>107</v>
      </c>
      <c r="B38" s="39"/>
      <c r="C38" s="40"/>
      <c r="D38" s="42">
        <f>SUM(D39:D45)</f>
        <v>96792089568</v>
      </c>
      <c r="E38" s="42">
        <f>SUM(E39:E45)</f>
        <v>79880976447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4" customHeight="1">
      <c r="A39" s="16" t="s">
        <v>95</v>
      </c>
      <c r="B39" s="39" t="s">
        <v>53</v>
      </c>
      <c r="C39" s="40">
        <v>21</v>
      </c>
      <c r="D39" s="16">
        <f>+'[2]QII'!$D$107</f>
        <v>60000000000</v>
      </c>
      <c r="E39" s="16">
        <f>+'[2]QII'!$E$107</f>
        <v>60000000000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24" customHeight="1">
      <c r="A40" s="16" t="s">
        <v>54</v>
      </c>
      <c r="B40" s="39" t="s">
        <v>55</v>
      </c>
      <c r="C40" s="40"/>
      <c r="D40" s="16">
        <f>+'[2]QII'!$D$108</f>
        <v>0</v>
      </c>
      <c r="E40" s="1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24" customHeight="1">
      <c r="A41" s="16" t="s">
        <v>56</v>
      </c>
      <c r="B41" s="39" t="s">
        <v>57</v>
      </c>
      <c r="C41" s="40"/>
      <c r="D41" s="16">
        <f>+'[2]QII'!$D$109</f>
        <v>9543879858</v>
      </c>
      <c r="E41" s="16">
        <f>+'[2]QII'!$E$109</f>
        <v>933914577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24" customHeight="1">
      <c r="A42" s="16" t="s">
        <v>58</v>
      </c>
      <c r="B42" s="39" t="s">
        <v>59</v>
      </c>
      <c r="C42" s="40">
        <v>21</v>
      </c>
      <c r="D42" s="16">
        <f>+'[2]QII'!$D$113</f>
        <v>10562093135</v>
      </c>
      <c r="E42" s="16">
        <f>+'[2]QII'!$E$113</f>
        <v>10562093135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4" customHeight="1">
      <c r="A43" s="16" t="s">
        <v>61</v>
      </c>
      <c r="B43" s="39" t="s">
        <v>60</v>
      </c>
      <c r="C43" s="40">
        <v>21</v>
      </c>
      <c r="D43" s="16">
        <f>+'[2]QII'!$D$115</f>
        <v>120000000</v>
      </c>
      <c r="E43" s="16">
        <f>+'[2]QII'!$E$115</f>
        <v>300000000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4" customHeight="1">
      <c r="A44" s="16" t="s">
        <v>63</v>
      </c>
      <c r="B44" s="39" t="s">
        <v>62</v>
      </c>
      <c r="C44" s="40">
        <v>21</v>
      </c>
      <c r="D44" s="16">
        <f>+'[2]QII'!$D$116</f>
        <v>13894601472</v>
      </c>
      <c r="E44" s="16">
        <f>+'[2]QI'!$E$116</f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4" customHeight="1">
      <c r="A45" s="13" t="s">
        <v>67</v>
      </c>
      <c r="B45" s="39" t="s">
        <v>64</v>
      </c>
      <c r="C45" s="40"/>
      <c r="D45" s="16">
        <f>+'[2]QII'!$D$117</f>
        <v>2671515103</v>
      </c>
      <c r="E45" s="16">
        <f>+'[2]QI'!$E$117</f>
        <v>8084968735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44" customFormat="1" ht="24" customHeight="1">
      <c r="A46" s="16" t="s">
        <v>68</v>
      </c>
      <c r="B46" s="39" t="s">
        <v>65</v>
      </c>
      <c r="C46" s="40"/>
      <c r="D46" s="42">
        <f>+'[2]QII'!$D$118</f>
        <v>16569270650</v>
      </c>
      <c r="E46" s="42">
        <f>+'[2]QI'!$E$118</f>
        <v>17752460650</v>
      </c>
      <c r="F46" s="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6" ht="24" customHeight="1">
      <c r="A47" s="45" t="s">
        <v>69</v>
      </c>
      <c r="B47" s="29" t="s">
        <v>66</v>
      </c>
      <c r="C47" s="30"/>
      <c r="D47" s="31">
        <f>+D37+D34</f>
        <v>575108039954.2648</v>
      </c>
      <c r="E47" s="31">
        <f>+E37+E34</f>
        <v>516317920508</v>
      </c>
      <c r="F47" s="3"/>
    </row>
    <row r="48" spans="1:5" s="50" customFormat="1" ht="15.75">
      <c r="A48" s="46"/>
      <c r="B48" s="47"/>
      <c r="C48" s="47"/>
      <c r="D48" s="48"/>
      <c r="E48" s="49"/>
    </row>
    <row r="49" spans="1:4" s="46" customFormat="1" ht="15">
      <c r="A49"/>
      <c r="B49" s="51"/>
      <c r="C49" s="51"/>
      <c r="D49" s="3"/>
    </row>
    <row r="50" spans="2:5" ht="15">
      <c r="B50"/>
      <c r="C50"/>
      <c r="D50" s="52"/>
      <c r="E50" s="52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64" spans="2:3" ht="15">
      <c r="B64"/>
      <c r="C64"/>
    </row>
    <row r="65" spans="2:3" ht="15">
      <c r="B65"/>
      <c r="C65"/>
    </row>
    <row r="66" spans="2:3" ht="15">
      <c r="B66"/>
      <c r="C66"/>
    </row>
    <row r="67" spans="2:3" ht="15">
      <c r="B67"/>
      <c r="C67"/>
    </row>
    <row r="68" spans="2:3" ht="15">
      <c r="B68"/>
      <c r="C68"/>
    </row>
    <row r="69" spans="2:3" ht="15">
      <c r="B69"/>
      <c r="C69"/>
    </row>
    <row r="70" spans="2:3" ht="15">
      <c r="B70"/>
      <c r="C70"/>
    </row>
    <row r="71" spans="2:3" ht="15">
      <c r="B71"/>
      <c r="C71"/>
    </row>
    <row r="72" spans="2:3" ht="15">
      <c r="B72"/>
      <c r="C72"/>
    </row>
    <row r="73" spans="2:3" ht="15">
      <c r="B73"/>
      <c r="C73"/>
    </row>
    <row r="74" spans="2:3" ht="15">
      <c r="B74"/>
      <c r="C74"/>
    </row>
    <row r="75" spans="2:3" ht="15">
      <c r="B75"/>
      <c r="C75"/>
    </row>
    <row r="76" spans="2:3" ht="15">
      <c r="B76"/>
      <c r="C76"/>
    </row>
    <row r="77" spans="2:3" ht="15">
      <c r="B77"/>
      <c r="C77"/>
    </row>
    <row r="78" spans="2:3" ht="15">
      <c r="B78"/>
      <c r="C78"/>
    </row>
    <row r="79" spans="2:3" ht="15">
      <c r="B79"/>
      <c r="C79"/>
    </row>
    <row r="80" spans="2:3" ht="15">
      <c r="B80"/>
      <c r="C80"/>
    </row>
    <row r="81" spans="2:3" ht="15">
      <c r="B81"/>
      <c r="C81"/>
    </row>
    <row r="82" spans="2:3" ht="15">
      <c r="B82"/>
      <c r="C82"/>
    </row>
    <row r="83" spans="2:3" ht="15">
      <c r="B83"/>
      <c r="C83"/>
    </row>
    <row r="84" spans="2:3" ht="15">
      <c r="B84"/>
      <c r="C84"/>
    </row>
    <row r="85" spans="2:3" ht="15">
      <c r="B85"/>
      <c r="C85"/>
    </row>
    <row r="86" spans="2:3" ht="15">
      <c r="B86"/>
      <c r="C86"/>
    </row>
    <row r="87" spans="2:3" ht="15">
      <c r="B87"/>
      <c r="C87"/>
    </row>
  </sheetData>
  <sheetProtection/>
  <mergeCells count="5">
    <mergeCell ref="A6:E6"/>
    <mergeCell ref="A1:D1"/>
    <mergeCell ref="A2:D2"/>
    <mergeCell ref="A4:E4"/>
    <mergeCell ref="A5:E5"/>
  </mergeCells>
  <printOptions/>
  <pageMargins left="0.75" right="0.35" top="0.54" bottom="0.17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="85" zoomScaleNormal="85" zoomScalePageLayoutView="0" workbookViewId="0" topLeftCell="A1">
      <selection activeCell="A2" sqref="A2"/>
    </sheetView>
  </sheetViews>
  <sheetFormatPr defaultColWidth="8.796875" defaultRowHeight="15"/>
  <cols>
    <col min="1" max="1" width="55" style="0" customWidth="1"/>
    <col min="2" max="2" width="22.5" style="0" customWidth="1"/>
    <col min="3" max="3" width="18.5" style="0" customWidth="1"/>
  </cols>
  <sheetData>
    <row r="1" spans="1:3" ht="21.75">
      <c r="A1" s="54" t="s">
        <v>110</v>
      </c>
      <c r="B1" s="55"/>
      <c r="C1" s="55"/>
    </row>
    <row r="2" spans="1:3" ht="20.25">
      <c r="A2" s="56"/>
      <c r="B2" s="55"/>
      <c r="C2" s="55"/>
    </row>
    <row r="3" spans="1:3" ht="16.5">
      <c r="A3" s="57"/>
      <c r="B3" s="55"/>
      <c r="C3" s="51"/>
    </row>
    <row r="4" spans="1:3" ht="16.5">
      <c r="A4" s="57"/>
      <c r="B4" s="55"/>
      <c r="C4" s="51" t="s">
        <v>70</v>
      </c>
    </row>
    <row r="5" spans="1:3" ht="24" customHeight="1">
      <c r="A5" s="58" t="s">
        <v>71</v>
      </c>
      <c r="B5" s="59" t="s">
        <v>72</v>
      </c>
      <c r="C5" s="59" t="s">
        <v>73</v>
      </c>
    </row>
    <row r="6" spans="1:3" ht="24" customHeight="1">
      <c r="A6" s="60">
        <v>1</v>
      </c>
      <c r="B6" s="61">
        <v>3</v>
      </c>
      <c r="C6" s="60">
        <v>5</v>
      </c>
    </row>
    <row r="7" spans="1:3" ht="24" customHeight="1">
      <c r="A7" s="62" t="s">
        <v>74</v>
      </c>
      <c r="B7" s="63">
        <f>+'[3]BCTT'!$D$10</f>
        <v>291743534303</v>
      </c>
      <c r="C7" s="63">
        <f>+'[3]BCTT'!$F$10</f>
        <v>575309394778</v>
      </c>
    </row>
    <row r="8" spans="1:3" ht="24" customHeight="1">
      <c r="A8" s="64" t="s">
        <v>75</v>
      </c>
      <c r="B8" s="65">
        <f>+'[3]BCTT'!$D$11</f>
        <v>80339644</v>
      </c>
      <c r="C8" s="65">
        <f>+'[3]BCTT'!$F$11</f>
        <v>80339644</v>
      </c>
    </row>
    <row r="9" spans="1:3" ht="24" customHeight="1">
      <c r="A9" s="66" t="s">
        <v>76</v>
      </c>
      <c r="B9" s="67">
        <f>+B7-B8</f>
        <v>291663194659</v>
      </c>
      <c r="C9" s="67">
        <f>+C7-C8</f>
        <v>575229055134</v>
      </c>
    </row>
    <row r="10" spans="1:3" ht="24" customHeight="1">
      <c r="A10" s="64" t="s">
        <v>77</v>
      </c>
      <c r="B10" s="65">
        <f>+'[3]BCTT'!$D$19</f>
        <v>262469855234</v>
      </c>
      <c r="C10" s="65">
        <f>+'[3]BCTT'!$F$19</f>
        <v>512943047039</v>
      </c>
    </row>
    <row r="11" spans="1:3" ht="24" customHeight="1">
      <c r="A11" s="66" t="s">
        <v>78</v>
      </c>
      <c r="B11" s="67">
        <f>+B9-B10</f>
        <v>29193339425</v>
      </c>
      <c r="C11" s="67">
        <f>+C9-C10</f>
        <v>62286008095</v>
      </c>
    </row>
    <row r="12" spans="1:3" ht="24" customHeight="1">
      <c r="A12" s="64" t="s">
        <v>79</v>
      </c>
      <c r="B12" s="65">
        <f>+'[3]BCTT'!$D$22</f>
        <v>423678894</v>
      </c>
      <c r="C12" s="65">
        <f>+'[3]BCTT'!$F$22</f>
        <v>641779702</v>
      </c>
    </row>
    <row r="13" spans="1:3" ht="24" customHeight="1">
      <c r="A13" s="64" t="s">
        <v>80</v>
      </c>
      <c r="B13" s="65">
        <f>+'[3]BCTT'!$D$23</f>
        <v>7817940199</v>
      </c>
      <c r="C13" s="65">
        <f>+'[3]BCTT'!$F$23</f>
        <v>14542475093</v>
      </c>
    </row>
    <row r="14" spans="1:3" ht="24" customHeight="1">
      <c r="A14" s="64" t="s">
        <v>81</v>
      </c>
      <c r="B14" s="65">
        <f>+B12-B13</f>
        <v>-7394261305</v>
      </c>
      <c r="C14" s="65">
        <f>+C12-C13</f>
        <v>-13900695391</v>
      </c>
    </row>
    <row r="15" spans="1:3" ht="24" customHeight="1">
      <c r="A15" s="64" t="s">
        <v>82</v>
      </c>
      <c r="B15" s="65">
        <f>+'[3]BCTT'!$D$26</f>
        <v>8492908827</v>
      </c>
      <c r="C15" s="65">
        <f>+'[3]BCTT'!$F$26</f>
        <v>14206994915</v>
      </c>
    </row>
    <row r="16" spans="1:3" ht="24" customHeight="1">
      <c r="A16" s="64" t="s">
        <v>83</v>
      </c>
      <c r="B16" s="65">
        <f>+'[3]BCTT'!$D$27</f>
        <v>11906926400</v>
      </c>
      <c r="C16" s="65">
        <f>+'[3]BCTT'!$F$27</f>
        <v>23544034876</v>
      </c>
    </row>
    <row r="17" spans="1:3" ht="24" customHeight="1">
      <c r="A17" s="64" t="s">
        <v>84</v>
      </c>
      <c r="B17" s="65">
        <f>+'[3]BCTT'!$D$30</f>
        <v>-823479607</v>
      </c>
      <c r="C17" s="65">
        <f>+'[3]BCTT'!$F$30</f>
        <v>8073381012</v>
      </c>
    </row>
    <row r="18" spans="1:3" ht="24" customHeight="1">
      <c r="A18" s="64" t="s">
        <v>85</v>
      </c>
      <c r="B18" s="65">
        <f>+'[3]BCTT'!$D$31</f>
        <v>398387421</v>
      </c>
      <c r="C18" s="65">
        <f>+'[3]BCTT'!$F$31</f>
        <v>4813062453</v>
      </c>
    </row>
    <row r="19" spans="1:3" ht="24" customHeight="1">
      <c r="A19" s="64" t="s">
        <v>86</v>
      </c>
      <c r="B19" s="65">
        <f>+B17-B18</f>
        <v>-1221867028</v>
      </c>
      <c r="C19" s="65">
        <f>+C17-C18</f>
        <v>3260318559</v>
      </c>
    </row>
    <row r="20" spans="1:3" ht="24" customHeight="1">
      <c r="A20" s="64" t="s">
        <v>87</v>
      </c>
      <c r="B20" s="65">
        <f>+B11+B14+B19-B15-B16</f>
        <v>177375865</v>
      </c>
      <c r="C20" s="65">
        <f>+C11+C14+C19-C15-C16</f>
        <v>13894601472</v>
      </c>
    </row>
    <row r="21" spans="1:3" ht="24" customHeight="1">
      <c r="A21" s="64" t="s">
        <v>88</v>
      </c>
      <c r="B21" s="65"/>
      <c r="C21" s="65"/>
    </row>
    <row r="22" spans="1:3" ht="24" customHeight="1">
      <c r="A22" s="64" t="s">
        <v>89</v>
      </c>
      <c r="B22" s="65">
        <f>+B20-B21</f>
        <v>177375865</v>
      </c>
      <c r="C22" s="65">
        <f>+C20-C21</f>
        <v>13894601472</v>
      </c>
    </row>
    <row r="23" spans="1:3" ht="24" customHeight="1">
      <c r="A23" s="64" t="s">
        <v>90</v>
      </c>
      <c r="B23" s="68">
        <f>+'[3]BCTT'!$D$38</f>
        <v>29.562644166666665</v>
      </c>
      <c r="C23" s="68">
        <f>+'[3]BCTT'!$F$38</f>
        <v>2315.766912</v>
      </c>
    </row>
    <row r="24" spans="1:3" ht="24" customHeight="1">
      <c r="A24" s="64" t="s">
        <v>91</v>
      </c>
      <c r="B24" s="68">
        <v>1200</v>
      </c>
      <c r="C24" s="68">
        <v>1200</v>
      </c>
    </row>
    <row r="25" spans="1:3" ht="24" customHeight="1">
      <c r="A25" s="69"/>
      <c r="B25" s="70"/>
      <c r="C25" s="70"/>
    </row>
    <row r="26" spans="1:3" ht="24" customHeight="1">
      <c r="A26" s="71"/>
      <c r="B26" s="71"/>
      <c r="C26" s="71"/>
    </row>
    <row r="27" spans="1:3" ht="24" customHeight="1">
      <c r="A27" s="71"/>
      <c r="B27" s="71"/>
      <c r="C27" s="77"/>
    </row>
    <row r="28" spans="1:3" ht="24" customHeight="1">
      <c r="A28" s="72" t="s">
        <v>92</v>
      </c>
      <c r="B28" s="73" t="s">
        <v>93</v>
      </c>
      <c r="C28" s="73"/>
    </row>
    <row r="29" spans="1:3" ht="24" customHeight="1">
      <c r="A29" s="71"/>
      <c r="B29" s="71"/>
      <c r="C29" s="74"/>
    </row>
    <row r="30" spans="1:3" ht="24" customHeight="1">
      <c r="A30" s="71"/>
      <c r="B30" s="71"/>
      <c r="C30" s="71"/>
    </row>
    <row r="31" spans="1:3" ht="24" customHeight="1">
      <c r="A31" s="71"/>
      <c r="B31" s="71"/>
      <c r="C31" s="71"/>
    </row>
    <row r="32" spans="1:3" ht="24" customHeight="1">
      <c r="A32" s="71"/>
      <c r="B32" s="71"/>
      <c r="C32" s="71"/>
    </row>
    <row r="33" spans="1:3" ht="24" customHeight="1">
      <c r="A33" s="71"/>
      <c r="B33" s="71"/>
      <c r="C33" s="71"/>
    </row>
    <row r="34" spans="1:3" ht="24" customHeight="1">
      <c r="A34" s="71"/>
      <c r="B34" s="75"/>
      <c r="C34" s="71"/>
    </row>
    <row r="35" spans="1:3" ht="24" customHeight="1">
      <c r="A35" s="75" t="s">
        <v>94</v>
      </c>
      <c r="B35" s="76"/>
      <c r="C35" s="76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48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Ngoc Quan</dc:creator>
  <cp:keywords/>
  <dc:description/>
  <cp:lastModifiedBy>Long Le Hai</cp:lastModifiedBy>
  <cp:lastPrinted>2007-08-01T02:03:42Z</cp:lastPrinted>
  <dcterms:created xsi:type="dcterms:W3CDTF">2007-04-24T16:55:49Z</dcterms:created>
  <dcterms:modified xsi:type="dcterms:W3CDTF">2008-07-03T07:02:52Z</dcterms:modified>
  <cp:category/>
  <cp:version/>
  <cp:contentType/>
  <cp:contentStatus/>
</cp:coreProperties>
</file>